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ФК РЗ  и ПРЗ  2021г" sheetId="1" r:id="rId1"/>
  </sheets>
  <definedNames>
    <definedName name="Excel_BuiltIn_Print_Titles_1">'ФК РЗ  и ПРЗ  2021г'!$15:$15</definedName>
  </definedNames>
  <calcPr fullCalcOnLoad="1"/>
</workbook>
</file>

<file path=xl/sharedStrings.xml><?xml version="1.0" encoding="utf-8"?>
<sst xmlns="http://schemas.openxmlformats.org/spreadsheetml/2006/main" count="97" uniqueCount="60">
  <si>
    <t>ПРОЕКТ</t>
  </si>
  <si>
    <t>Приложение  3</t>
  </si>
  <si>
    <t xml:space="preserve">к Решению Совета народных депутатов   </t>
  </si>
  <si>
    <t>муниципального образования</t>
  </si>
  <si>
    <t xml:space="preserve">"Келермесское сельское поселение" </t>
  </si>
  <si>
    <t xml:space="preserve">№ от             2024г </t>
  </si>
  <si>
    <t>Исполнение бюджетных ассигнований бюджета муниципального образования " Келермесское сельское поселение" за 2023 год по разделам и подразделам функциональной классификации  расходов бюджетов Российской Федерации</t>
  </si>
  <si>
    <t>(тыс.руб)</t>
  </si>
  <si>
    <t>Наименование</t>
  </si>
  <si>
    <t>РЗ</t>
  </si>
  <si>
    <t>ПРЗ</t>
  </si>
  <si>
    <t xml:space="preserve">    Первоначальный   план 2023г                    </t>
  </si>
  <si>
    <t>Уточненный план    2023г</t>
  </si>
  <si>
    <t>Фактическое исполнение 2023г</t>
  </si>
  <si>
    <t>% исполнения</t>
  </si>
  <si>
    <t>Всего</t>
  </si>
  <si>
    <t>Общегосударственные расходы</t>
  </si>
  <si>
    <t>01</t>
  </si>
  <si>
    <t>00</t>
  </si>
  <si>
    <t>Функционирование высшего должностного лица субъекта Российской Федерации и органа муниципального образования</t>
  </si>
  <si>
    <t>02</t>
  </si>
  <si>
    <t>Функционирование Правительства Российской Федерации, высших исполнительных органов государственной власти</t>
  </si>
  <si>
    <t>04</t>
  </si>
  <si>
    <t>Обеспечение проведения выборов и референдумов</t>
  </si>
  <si>
    <t>07</t>
  </si>
  <si>
    <t>Резервные фонды</t>
  </si>
  <si>
    <t>11</t>
  </si>
  <si>
    <t xml:space="preserve">Другие общегосударственные вопросы </t>
  </si>
  <si>
    <t>13</t>
  </si>
  <si>
    <t>Национальная оборона</t>
  </si>
  <si>
    <t>Мобилизационная и вневойсковая подготовка</t>
  </si>
  <si>
    <t>03</t>
  </si>
  <si>
    <t>Национальная безопасность и правоохранительная деятельность</t>
  </si>
  <si>
    <t>Обеспечение противопожарной безопасности</t>
  </si>
  <si>
    <t>10</t>
  </si>
  <si>
    <t>Национальная экономика</t>
  </si>
  <si>
    <t>Дорожное хозяйство (дорожные фонды)</t>
  </si>
  <si>
    <t>09</t>
  </si>
  <si>
    <t>Другие вопросы в области национальной экономики</t>
  </si>
  <si>
    <t>12</t>
  </si>
  <si>
    <t>Жилищно-коммунальное хозяйство</t>
  </si>
  <si>
    <t>05</t>
  </si>
  <si>
    <t>Коммунальное хозяйство</t>
  </si>
  <si>
    <t>Благоустройство</t>
  </si>
  <si>
    <t>Образование</t>
  </si>
  <si>
    <t>Молодежная политика</t>
  </si>
  <si>
    <t>Культура и кинематография</t>
  </si>
  <si>
    <t>08</t>
  </si>
  <si>
    <t>Культура</t>
  </si>
  <si>
    <t>Другие вопросы в области культуры,кинематографии</t>
  </si>
  <si>
    <t>Социальная политика</t>
  </si>
  <si>
    <t>Пенсионное обеспечение</t>
  </si>
  <si>
    <t>Социальное обеспечение населения</t>
  </si>
  <si>
    <t>Физическая культура и спорт</t>
  </si>
  <si>
    <t>Физическая культура</t>
  </si>
  <si>
    <t>МЕЖБЮДЖЕТНЫЕ ТРАНСФЕРТЫ ОБЩЕГО ХАРАКТЕРА БЮДЖЕТАМ БЮДЖЕТНОЙ СИСТЕМЫ РОССИЙСКОЙ ФЕДЕРАЦИИ</t>
  </si>
  <si>
    <t>14</t>
  </si>
  <si>
    <t>Прочие межбюджетные трансферты бюджетам субъектов Российской Федерации и муниципальных образований общего характера</t>
  </si>
  <si>
    <t>Главный специалист по финаново-экономическим вопросам</t>
  </si>
  <si>
    <t>А.Л.Данилова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</si>
</sst>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"/>
    <numFmt numFmtId="166" formatCode="0.00"/>
    <numFmt numFmtId="167" formatCode="_-* #,##0.00_р_._-;\-* #,##0.00_р_._-;_-* \-??_р_._-;_-@_-"/>
    <numFmt numFmtId="168" formatCode="@"/>
  </numFmts>
  <fonts count="9">
    <font>
      <sz val="10"/>
      <name val="Arial Cyr"/>
      <family val="2"/>
    </font>
    <font>
      <sz val="10"/>
      <name val="Arial"/>
      <family val="0"/>
    </font>
    <font>
      <sz val="14"/>
      <name val="Arial Cyr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0"/>
      <name val="Arial Cyr"/>
      <family val="2"/>
    </font>
    <font>
      <sz val="12"/>
      <name val="Arial Cyr"/>
      <family val="2"/>
    </font>
    <font>
      <b/>
      <sz val="14"/>
      <name val="Arial Cyr"/>
      <family val="2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18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Border="1" applyAlignment="1">
      <alignment horizontal="left"/>
    </xf>
    <xf numFmtId="164" fontId="4" fillId="0" borderId="0" xfId="0" applyFont="1" applyAlignment="1">
      <alignment/>
    </xf>
    <xf numFmtId="164" fontId="3" fillId="0" borderId="0" xfId="0" applyFont="1" applyBorder="1" applyAlignment="1">
      <alignment/>
    </xf>
    <xf numFmtId="164" fontId="0" fillId="0" borderId="0" xfId="0" applyAlignment="1">
      <alignment/>
    </xf>
    <xf numFmtId="164" fontId="3" fillId="0" borderId="0" xfId="0" applyFont="1" applyAlignment="1">
      <alignment/>
    </xf>
    <xf numFmtId="164" fontId="5" fillId="0" borderId="0" xfId="0" applyFont="1" applyAlignment="1">
      <alignment/>
    </xf>
    <xf numFmtId="164" fontId="3" fillId="0" borderId="0" xfId="0" applyFont="1" applyFill="1" applyBorder="1" applyAlignment="1">
      <alignment horizontal="center" wrapText="1"/>
    </xf>
    <xf numFmtId="164" fontId="6" fillId="0" borderId="0" xfId="0" applyFont="1" applyAlignment="1">
      <alignment/>
    </xf>
    <xf numFmtId="164" fontId="3" fillId="0" borderId="1" xfId="0" applyFont="1" applyBorder="1" applyAlignment="1">
      <alignment horizontal="center" vertical="center" wrapText="1"/>
    </xf>
    <xf numFmtId="164" fontId="3" fillId="0" borderId="2" xfId="0" applyFont="1" applyBorder="1" applyAlignment="1">
      <alignment horizontal="center" vertical="center" wrapText="1"/>
    </xf>
    <xf numFmtId="164" fontId="3" fillId="0" borderId="3" xfId="0" applyFont="1" applyBorder="1" applyAlignment="1">
      <alignment horizontal="center" vertical="center" wrapText="1"/>
    </xf>
    <xf numFmtId="164" fontId="3" fillId="0" borderId="1" xfId="0" applyFont="1" applyBorder="1" applyAlignment="1">
      <alignment horizontal="center" vertical="top" wrapText="1"/>
    </xf>
    <xf numFmtId="164" fontId="2" fillId="0" borderId="4" xfId="0" applyFont="1" applyBorder="1" applyAlignment="1">
      <alignment vertical="top" wrapText="1"/>
    </xf>
    <xf numFmtId="164" fontId="4" fillId="0" borderId="5" xfId="0" applyFont="1" applyBorder="1" applyAlignment="1">
      <alignment horizontal="center" vertical="center" wrapText="1"/>
    </xf>
    <xf numFmtId="164" fontId="4" fillId="0" borderId="6" xfId="0" applyFont="1" applyBorder="1" applyAlignment="1">
      <alignment horizontal="center"/>
    </xf>
    <xf numFmtId="164" fontId="4" fillId="0" borderId="7" xfId="0" applyFont="1" applyBorder="1" applyAlignment="1">
      <alignment/>
    </xf>
    <xf numFmtId="164" fontId="4" fillId="0" borderId="4" xfId="0" applyFont="1" applyBorder="1" applyAlignment="1">
      <alignment/>
    </xf>
    <xf numFmtId="164" fontId="2" fillId="0" borderId="4" xfId="0" applyFont="1" applyBorder="1" applyAlignment="1">
      <alignment/>
    </xf>
    <xf numFmtId="164" fontId="3" fillId="0" borderId="8" xfId="0" applyFont="1" applyBorder="1" applyAlignment="1">
      <alignment vertical="center" wrapText="1"/>
    </xf>
    <xf numFmtId="164" fontId="3" fillId="0" borderId="9" xfId="0" applyFont="1" applyBorder="1" applyAlignment="1">
      <alignment/>
    </xf>
    <xf numFmtId="164" fontId="3" fillId="0" borderId="10" xfId="0" applyFont="1" applyBorder="1" applyAlignment="1">
      <alignment/>
    </xf>
    <xf numFmtId="165" fontId="3" fillId="0" borderId="11" xfId="0" applyNumberFormat="1" applyFont="1" applyBorder="1" applyAlignment="1">
      <alignment horizontal="right"/>
    </xf>
    <xf numFmtId="165" fontId="7" fillId="0" borderId="12" xfId="0" applyNumberFormat="1" applyFont="1" applyBorder="1" applyAlignment="1">
      <alignment/>
    </xf>
    <xf numFmtId="165" fontId="3" fillId="0" borderId="0" xfId="0" applyNumberFormat="1" applyFont="1" applyBorder="1" applyAlignment="1">
      <alignment horizontal="right"/>
    </xf>
    <xf numFmtId="164" fontId="4" fillId="0" borderId="13" xfId="0" applyFont="1" applyBorder="1" applyAlignment="1">
      <alignment vertical="center" wrapText="1"/>
    </xf>
    <xf numFmtId="164" fontId="4" fillId="0" borderId="14" xfId="0" applyFont="1" applyBorder="1" applyAlignment="1">
      <alignment/>
    </xf>
    <xf numFmtId="166" fontId="4" fillId="0" borderId="9" xfId="0" applyNumberFormat="1" applyFont="1" applyBorder="1" applyAlignment="1">
      <alignment horizontal="right"/>
    </xf>
    <xf numFmtId="164" fontId="0" fillId="0" borderId="0" xfId="0" applyBorder="1" applyAlignment="1">
      <alignment/>
    </xf>
    <xf numFmtId="168" fontId="3" fillId="0" borderId="9" xfId="15" applyNumberFormat="1" applyFont="1" applyFill="1" applyBorder="1" applyAlignment="1" applyProtection="1">
      <alignment/>
      <protection/>
    </xf>
    <xf numFmtId="168" fontId="3" fillId="0" borderId="10" xfId="0" applyNumberFormat="1" applyFont="1" applyBorder="1" applyAlignment="1">
      <alignment/>
    </xf>
    <xf numFmtId="165" fontId="7" fillId="0" borderId="15" xfId="0" applyNumberFormat="1" applyFont="1" applyBorder="1" applyAlignment="1">
      <alignment/>
    </xf>
    <xf numFmtId="164" fontId="4" fillId="0" borderId="16" xfId="0" applyFont="1" applyBorder="1" applyAlignment="1">
      <alignment vertical="center" wrapText="1"/>
    </xf>
    <xf numFmtId="168" fontId="4" fillId="0" borderId="17" xfId="15" applyNumberFormat="1" applyFont="1" applyFill="1" applyBorder="1" applyAlignment="1" applyProtection="1">
      <alignment/>
      <protection/>
    </xf>
    <xf numFmtId="168" fontId="4" fillId="0" borderId="17" xfId="0" applyNumberFormat="1" applyFont="1" applyBorder="1" applyAlignment="1">
      <alignment/>
    </xf>
    <xf numFmtId="165" fontId="4" fillId="0" borderId="17" xfId="0" applyNumberFormat="1" applyFont="1" applyBorder="1" applyAlignment="1">
      <alignment horizontal="right"/>
    </xf>
    <xf numFmtId="165" fontId="4" fillId="0" borderId="18" xfId="0" applyNumberFormat="1" applyFont="1" applyBorder="1" applyAlignment="1">
      <alignment horizontal="right"/>
    </xf>
    <xf numFmtId="165" fontId="2" fillId="0" borderId="17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4" fillId="0" borderId="19" xfId="0" applyFont="1" applyBorder="1" applyAlignment="1">
      <alignment vertical="center" wrapText="1"/>
    </xf>
    <xf numFmtId="168" fontId="4" fillId="0" borderId="4" xfId="0" applyNumberFormat="1" applyFont="1" applyBorder="1" applyAlignment="1">
      <alignment/>
    </xf>
    <xf numFmtId="165" fontId="4" fillId="0" borderId="4" xfId="0" applyNumberFormat="1" applyFont="1" applyBorder="1" applyAlignment="1">
      <alignment horizontal="right"/>
    </xf>
    <xf numFmtId="165" fontId="2" fillId="0" borderId="4" xfId="0" applyNumberFormat="1" applyFont="1" applyBorder="1" applyAlignment="1">
      <alignment/>
    </xf>
    <xf numFmtId="165" fontId="4" fillId="0" borderId="4" xfId="0" applyNumberFormat="1" applyFont="1" applyFill="1" applyBorder="1" applyAlignment="1">
      <alignment horizontal="right"/>
    </xf>
    <xf numFmtId="165" fontId="4" fillId="0" borderId="20" xfId="0" applyNumberFormat="1" applyFont="1" applyBorder="1" applyAlignment="1">
      <alignment horizontal="right"/>
    </xf>
    <xf numFmtId="164" fontId="4" fillId="0" borderId="21" xfId="0" applyFont="1" applyBorder="1" applyAlignment="1">
      <alignment vertical="center" wrapText="1"/>
    </xf>
    <xf numFmtId="168" fontId="4" fillId="0" borderId="2" xfId="0" applyNumberFormat="1" applyFont="1" applyBorder="1" applyAlignment="1">
      <alignment/>
    </xf>
    <xf numFmtId="165" fontId="4" fillId="0" borderId="2" xfId="0" applyNumberFormat="1" applyFont="1" applyBorder="1" applyAlignment="1">
      <alignment horizontal="right"/>
    </xf>
    <xf numFmtId="165" fontId="4" fillId="0" borderId="1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/>
    </xf>
    <xf numFmtId="168" fontId="3" fillId="0" borderId="9" xfId="0" applyNumberFormat="1" applyFont="1" applyBorder="1" applyAlignment="1">
      <alignment/>
    </xf>
    <xf numFmtId="165" fontId="3" fillId="0" borderId="10" xfId="0" applyNumberFormat="1" applyFont="1" applyBorder="1" applyAlignment="1">
      <alignment horizontal="right"/>
    </xf>
    <xf numFmtId="164" fontId="4" fillId="0" borderId="17" xfId="0" applyFont="1" applyBorder="1" applyAlignment="1">
      <alignment vertical="center" wrapText="1"/>
    </xf>
    <xf numFmtId="164" fontId="4" fillId="0" borderId="2" xfId="0" applyFont="1" applyBorder="1" applyAlignment="1">
      <alignment vertical="center" wrapText="1"/>
    </xf>
    <xf numFmtId="164" fontId="4" fillId="0" borderId="15" xfId="0" applyFont="1" applyBorder="1" applyAlignment="1">
      <alignment vertical="center" wrapText="1"/>
    </xf>
    <xf numFmtId="168" fontId="3" fillId="0" borderId="22" xfId="0" applyNumberFormat="1" applyFont="1" applyBorder="1" applyAlignment="1">
      <alignment/>
    </xf>
    <xf numFmtId="168" fontId="3" fillId="0" borderId="4" xfId="0" applyNumberFormat="1" applyFont="1" applyBorder="1" applyAlignment="1">
      <alignment/>
    </xf>
    <xf numFmtId="165" fontId="3" fillId="0" borderId="4" xfId="0" applyNumberFormat="1" applyFont="1" applyBorder="1" applyAlignment="1">
      <alignment horizontal="right"/>
    </xf>
    <xf numFmtId="165" fontId="7" fillId="0" borderId="4" xfId="0" applyNumberFormat="1" applyFont="1" applyBorder="1" applyAlignment="1">
      <alignment/>
    </xf>
    <xf numFmtId="165" fontId="2" fillId="0" borderId="4" xfId="0" applyNumberFormat="1" applyFont="1" applyFill="1" applyBorder="1" applyAlignment="1">
      <alignment/>
    </xf>
    <xf numFmtId="164" fontId="4" fillId="0" borderId="4" xfId="0" applyFont="1" applyBorder="1" applyAlignment="1">
      <alignment vertical="center" wrapText="1"/>
    </xf>
    <xf numFmtId="164" fontId="3" fillId="0" borderId="23" xfId="0" applyFont="1" applyBorder="1" applyAlignment="1">
      <alignment vertical="center" wrapText="1"/>
    </xf>
    <xf numFmtId="168" fontId="3" fillId="0" borderId="14" xfId="0" applyNumberFormat="1" applyFont="1" applyBorder="1" applyAlignment="1">
      <alignment/>
    </xf>
    <xf numFmtId="168" fontId="3" fillId="0" borderId="24" xfId="0" applyNumberFormat="1" applyFont="1" applyBorder="1" applyAlignment="1">
      <alignment/>
    </xf>
    <xf numFmtId="165" fontId="3" fillId="0" borderId="24" xfId="0" applyNumberFormat="1" applyFont="1" applyBorder="1" applyAlignment="1">
      <alignment horizontal="right"/>
    </xf>
    <xf numFmtId="164" fontId="4" fillId="0" borderId="0" xfId="0" applyFont="1" applyBorder="1" applyAlignment="1">
      <alignment vertical="center" wrapText="1"/>
    </xf>
    <xf numFmtId="168" fontId="4" fillId="0" borderId="0" xfId="0" applyNumberFormat="1" applyFont="1" applyBorder="1" applyAlignment="1">
      <alignment/>
    </xf>
    <xf numFmtId="168" fontId="4" fillId="0" borderId="14" xfId="0" applyNumberFormat="1" applyFont="1" applyBorder="1" applyAlignment="1">
      <alignment/>
    </xf>
    <xf numFmtId="165" fontId="4" fillId="0" borderId="14" xfId="0" applyNumberFormat="1" applyFont="1" applyBorder="1" applyAlignment="1">
      <alignment horizontal="right"/>
    </xf>
    <xf numFmtId="165" fontId="4" fillId="0" borderId="0" xfId="0" applyNumberFormat="1" applyFont="1" applyBorder="1" applyAlignment="1">
      <alignment horizontal="right"/>
    </xf>
    <xf numFmtId="165" fontId="2" fillId="0" borderId="25" xfId="0" applyNumberFormat="1" applyFont="1" applyBorder="1" applyAlignment="1">
      <alignment/>
    </xf>
    <xf numFmtId="168" fontId="4" fillId="0" borderId="26" xfId="0" applyNumberFormat="1" applyFont="1" applyBorder="1" applyAlignment="1">
      <alignment/>
    </xf>
    <xf numFmtId="165" fontId="4" fillId="0" borderId="26" xfId="0" applyNumberFormat="1" applyFont="1" applyBorder="1" applyAlignment="1">
      <alignment horizontal="right"/>
    </xf>
    <xf numFmtId="165" fontId="2" fillId="0" borderId="27" xfId="0" applyNumberFormat="1" applyFont="1" applyBorder="1" applyAlignment="1">
      <alignment/>
    </xf>
    <xf numFmtId="164" fontId="3" fillId="0" borderId="15" xfId="0" applyFont="1" applyBorder="1" applyAlignment="1">
      <alignment vertical="center" wrapText="1"/>
    </xf>
    <xf numFmtId="168" fontId="3" fillId="0" borderId="28" xfId="0" applyNumberFormat="1" applyFont="1" applyBorder="1" applyAlignment="1">
      <alignment/>
    </xf>
    <xf numFmtId="168" fontId="3" fillId="0" borderId="15" xfId="0" applyNumberFormat="1" applyFont="1" applyBorder="1" applyAlignment="1">
      <alignment/>
    </xf>
    <xf numFmtId="165" fontId="3" fillId="0" borderId="29" xfId="0" applyNumberFormat="1" applyFont="1" applyBorder="1" applyAlignment="1">
      <alignment horizontal="right"/>
    </xf>
    <xf numFmtId="165" fontId="3" fillId="0" borderId="30" xfId="0" applyNumberFormat="1" applyFont="1" applyBorder="1" applyAlignment="1">
      <alignment horizontal="right"/>
    </xf>
    <xf numFmtId="165" fontId="3" fillId="0" borderId="28" xfId="0" applyNumberFormat="1" applyFont="1" applyBorder="1" applyAlignment="1">
      <alignment horizontal="right"/>
    </xf>
    <xf numFmtId="165" fontId="7" fillId="0" borderId="31" xfId="0" applyNumberFormat="1" applyFont="1" applyBorder="1" applyAlignment="1">
      <alignment/>
    </xf>
    <xf numFmtId="164" fontId="4" fillId="0" borderId="18" xfId="0" applyFont="1" applyBorder="1" applyAlignment="1">
      <alignment vertical="center" wrapText="1"/>
    </xf>
    <xf numFmtId="165" fontId="2" fillId="0" borderId="3" xfId="0" applyNumberFormat="1" applyFont="1" applyBorder="1" applyAlignment="1">
      <alignment/>
    </xf>
    <xf numFmtId="164" fontId="4" fillId="0" borderId="32" xfId="0" applyFont="1" applyBorder="1" applyAlignment="1">
      <alignment vertical="center" wrapText="1"/>
    </xf>
    <xf numFmtId="168" fontId="3" fillId="0" borderId="8" xfId="0" applyNumberFormat="1" applyFont="1" applyBorder="1" applyAlignment="1">
      <alignment/>
    </xf>
    <xf numFmtId="165" fontId="3" fillId="0" borderId="9" xfId="0" applyNumberFormat="1" applyFont="1" applyBorder="1" applyAlignment="1">
      <alignment horizontal="right"/>
    </xf>
    <xf numFmtId="164" fontId="4" fillId="0" borderId="24" xfId="0" applyFont="1" applyBorder="1" applyAlignment="1">
      <alignment/>
    </xf>
    <xf numFmtId="164" fontId="4" fillId="0" borderId="2" xfId="0" applyFont="1" applyBorder="1" applyAlignment="1">
      <alignment/>
    </xf>
    <xf numFmtId="168" fontId="3" fillId="0" borderId="11" xfId="0" applyNumberFormat="1" applyFont="1" applyBorder="1" applyAlignment="1">
      <alignment/>
    </xf>
    <xf numFmtId="165" fontId="3" fillId="0" borderId="15" xfId="0" applyNumberFormat="1" applyFont="1" applyBorder="1" applyAlignment="1">
      <alignment horizontal="right"/>
    </xf>
    <xf numFmtId="165" fontId="7" fillId="0" borderId="33" xfId="0" applyNumberFormat="1" applyFont="1" applyBorder="1" applyAlignment="1">
      <alignment/>
    </xf>
    <xf numFmtId="165" fontId="0" fillId="0" borderId="0" xfId="0" applyNumberFormat="1" applyBorder="1" applyAlignment="1">
      <alignment/>
    </xf>
    <xf numFmtId="164" fontId="4" fillId="0" borderId="25" xfId="0" applyFont="1" applyBorder="1" applyAlignment="1">
      <alignment vertical="center" wrapText="1"/>
    </xf>
    <xf numFmtId="165" fontId="2" fillId="0" borderId="14" xfId="0" applyNumberFormat="1" applyFont="1" applyBorder="1" applyAlignment="1">
      <alignment/>
    </xf>
    <xf numFmtId="164" fontId="3" fillId="0" borderId="34" xfId="0" applyFont="1" applyBorder="1" applyAlignment="1">
      <alignment vertical="center" wrapText="1"/>
    </xf>
    <xf numFmtId="164" fontId="3" fillId="0" borderId="8" xfId="0" applyFont="1" applyBorder="1" applyAlignment="1">
      <alignment horizontal="left"/>
    </xf>
    <xf numFmtId="164" fontId="4" fillId="0" borderId="17" xfId="0" applyFont="1" applyBorder="1" applyAlignment="1">
      <alignment horizontal="left"/>
    </xf>
    <xf numFmtId="164" fontId="4" fillId="0" borderId="25" xfId="0" applyFont="1" applyBorder="1" applyAlignment="1">
      <alignment/>
    </xf>
    <xf numFmtId="164" fontId="4" fillId="0" borderId="14" xfId="0" applyFont="1" applyBorder="1" applyAlignment="1">
      <alignment horizontal="left"/>
    </xf>
    <xf numFmtId="168" fontId="4" fillId="0" borderId="14" xfId="0" applyNumberFormat="1" applyFont="1" applyBorder="1" applyAlignment="1">
      <alignment horizontal="left"/>
    </xf>
    <xf numFmtId="165" fontId="4" fillId="0" borderId="0" xfId="0" applyNumberFormat="1" applyFont="1" applyBorder="1" applyAlignment="1">
      <alignment/>
    </xf>
    <xf numFmtId="164" fontId="3" fillId="0" borderId="8" xfId="0" applyFont="1" applyBorder="1" applyAlignment="1">
      <alignment/>
    </xf>
    <xf numFmtId="165" fontId="7" fillId="0" borderId="15" xfId="0" applyNumberFormat="1" applyFont="1" applyFill="1" applyBorder="1" applyAlignment="1">
      <alignment/>
    </xf>
    <xf numFmtId="164" fontId="4" fillId="0" borderId="17" xfId="0" applyFont="1" applyBorder="1" applyAlignment="1">
      <alignment/>
    </xf>
    <xf numFmtId="165" fontId="4" fillId="0" borderId="17" xfId="0" applyNumberFormat="1" applyFont="1" applyBorder="1" applyAlignment="1">
      <alignment/>
    </xf>
    <xf numFmtId="165" fontId="2" fillId="0" borderId="15" xfId="0" applyNumberFormat="1" applyFont="1" applyFill="1" applyBorder="1" applyAlignment="1">
      <alignment/>
    </xf>
    <xf numFmtId="165" fontId="4" fillId="0" borderId="14" xfId="0" applyNumberFormat="1" applyFont="1" applyBorder="1" applyAlignment="1">
      <alignment/>
    </xf>
    <xf numFmtId="165" fontId="6" fillId="0" borderId="14" xfId="0" applyNumberFormat="1" applyFont="1" applyBorder="1" applyAlignment="1">
      <alignment/>
    </xf>
    <xf numFmtId="164" fontId="8" fillId="0" borderId="8" xfId="0" applyFont="1" applyBorder="1" applyAlignment="1">
      <alignment wrapText="1"/>
    </xf>
    <xf numFmtId="168" fontId="4" fillId="0" borderId="9" xfId="0" applyNumberFormat="1" applyFont="1" applyBorder="1" applyAlignment="1">
      <alignment/>
    </xf>
    <xf numFmtId="165" fontId="4" fillId="0" borderId="15" xfId="0" applyNumberFormat="1" applyFont="1" applyBorder="1" applyAlignment="1">
      <alignment wrapText="1"/>
    </xf>
    <xf numFmtId="165" fontId="4" fillId="0" borderId="15" xfId="0" applyNumberFormat="1" applyFont="1" applyBorder="1" applyAlignment="1">
      <alignment horizontal="right"/>
    </xf>
    <xf numFmtId="164" fontId="4" fillId="0" borderId="17" xfId="0" applyFont="1" applyBorder="1" applyAlignment="1">
      <alignment wrapText="1"/>
    </xf>
    <xf numFmtId="164" fontId="4" fillId="0" borderId="17" xfId="0" applyFont="1" applyBorder="1" applyAlignment="1">
      <alignment horizontal="left" wrapText="1"/>
    </xf>
    <xf numFmtId="168" fontId="4" fillId="0" borderId="17" xfId="0" applyNumberFormat="1" applyFont="1" applyBorder="1" applyAlignment="1">
      <alignment wrapText="1"/>
    </xf>
    <xf numFmtId="165" fontId="4" fillId="0" borderId="17" xfId="0" applyNumberFormat="1" applyFont="1" applyBorder="1" applyAlignment="1">
      <alignment wrapText="1"/>
    </xf>
    <xf numFmtId="165" fontId="4" fillId="0" borderId="18" xfId="0" applyNumberFormat="1" applyFon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58"/>
  <sheetViews>
    <sheetView tabSelected="1" workbookViewId="0" topLeftCell="A1">
      <selection activeCell="G15" sqref="G15"/>
    </sheetView>
  </sheetViews>
  <sheetFormatPr defaultColWidth="9.00390625" defaultRowHeight="12.75"/>
  <cols>
    <col min="1" max="1" width="85.00390625" style="0" customWidth="1"/>
    <col min="2" max="2" width="10.25390625" style="0" customWidth="1"/>
    <col min="3" max="3" width="8.625" style="0" customWidth="1"/>
    <col min="4" max="4" width="15.125" style="0" customWidth="1"/>
    <col min="5" max="5" width="14.125" style="0" customWidth="1"/>
    <col min="6" max="6" width="17.375" style="0" customWidth="1"/>
    <col min="7" max="7" width="14.125" style="0" customWidth="1"/>
    <col min="8" max="8" width="11.375" style="0" customWidth="1"/>
    <col min="9" max="9" width="8.625" style="0" customWidth="1"/>
    <col min="10" max="10" width="11.375" style="0" customWidth="1"/>
    <col min="11" max="16384" width="8.625" style="0" customWidth="1"/>
  </cols>
  <sheetData>
    <row r="2" spans="1:7" ht="12.75">
      <c r="A2" s="1" t="s">
        <v>0</v>
      </c>
      <c r="D2" s="2" t="s">
        <v>1</v>
      </c>
      <c r="E2" s="2"/>
      <c r="F2" s="2"/>
      <c r="G2" s="3"/>
    </row>
    <row r="3" spans="4:7" ht="12.75">
      <c r="D3" s="4" t="s">
        <v>2</v>
      </c>
      <c r="E3" s="4"/>
      <c r="F3" s="4"/>
      <c r="G3" s="4"/>
    </row>
    <row r="4" spans="4:7" ht="12.75">
      <c r="D4" s="4" t="s">
        <v>3</v>
      </c>
      <c r="E4" s="5"/>
      <c r="F4" s="5"/>
      <c r="G4" s="5"/>
    </row>
    <row r="5" spans="2:7" ht="12.75">
      <c r="B5" s="6"/>
      <c r="C5" s="6"/>
      <c r="D5" s="4" t="s">
        <v>4</v>
      </c>
      <c r="E5" s="4"/>
      <c r="F5" s="4"/>
      <c r="G5" s="3"/>
    </row>
    <row r="6" spans="2:7" ht="12.75">
      <c r="B6" s="6"/>
      <c r="C6" s="6"/>
      <c r="D6" s="6" t="s">
        <v>5</v>
      </c>
      <c r="E6" s="6"/>
      <c r="F6" s="3"/>
      <c r="G6" s="3"/>
    </row>
    <row r="7" spans="2:7" ht="12.75">
      <c r="B7" s="6"/>
      <c r="C7" s="6"/>
      <c r="D7" s="3"/>
      <c r="E7" s="3"/>
      <c r="F7" s="3"/>
      <c r="G7" s="3"/>
    </row>
    <row r="11" spans="2:6" ht="12.75">
      <c r="B11" s="7"/>
      <c r="C11" s="7"/>
      <c r="D11" s="7"/>
      <c r="E11" s="7"/>
      <c r="F11" s="7"/>
    </row>
    <row r="12" spans="1:7" ht="49.5" customHeight="1">
      <c r="A12" s="8" t="s">
        <v>6</v>
      </c>
      <c r="B12" s="8"/>
      <c r="C12" s="8"/>
      <c r="D12" s="8"/>
      <c r="E12" s="8"/>
      <c r="F12" s="8"/>
      <c r="G12" s="8"/>
    </row>
    <row r="14" ht="12.75">
      <c r="G14" s="9" t="s">
        <v>7</v>
      </c>
    </row>
    <row r="15" spans="1:7" ht="123" customHeight="1">
      <c r="A15" s="10" t="s">
        <v>8</v>
      </c>
      <c r="B15" s="11" t="s">
        <v>9</v>
      </c>
      <c r="C15" s="12" t="s">
        <v>10</v>
      </c>
      <c r="D15" s="13" t="s">
        <v>11</v>
      </c>
      <c r="E15" s="13" t="s">
        <v>12</v>
      </c>
      <c r="F15" s="13" t="s">
        <v>13</v>
      </c>
      <c r="G15" s="14" t="s">
        <v>14</v>
      </c>
    </row>
    <row r="16" spans="1:7" ht="12.75">
      <c r="A16" s="15">
        <v>1</v>
      </c>
      <c r="B16" s="16">
        <v>2</v>
      </c>
      <c r="C16" s="16">
        <v>3</v>
      </c>
      <c r="D16" s="17">
        <v>4</v>
      </c>
      <c r="E16" s="18">
        <v>5</v>
      </c>
      <c r="F16" s="18">
        <v>6</v>
      </c>
      <c r="G16" s="19">
        <v>7</v>
      </c>
    </row>
    <row r="17" spans="1:8" ht="12.75">
      <c r="A17" s="20" t="s">
        <v>15</v>
      </c>
      <c r="B17" s="21"/>
      <c r="C17" s="22"/>
      <c r="D17" s="23">
        <f>D19+D26+D29+D32+D37+D41+D44+D48+D51+D54</f>
        <v>10849.4</v>
      </c>
      <c r="E17" s="23">
        <f>E19+E26+E29+E32+E37+E41+E44+E48+E51+E54</f>
        <v>12353.7</v>
      </c>
      <c r="F17" s="23">
        <f>F19+F26+F29+F32+F37+F41+F44+F48+F51+F54</f>
        <v>11310.57</v>
      </c>
      <c r="G17" s="24">
        <f>IF(E17&lt;&gt;0,F17/E17*100,0)</f>
        <v>91.55613298040262</v>
      </c>
      <c r="H17" s="25"/>
    </row>
    <row r="18" spans="1:8" ht="12.75">
      <c r="A18" s="26"/>
      <c r="B18" s="27"/>
      <c r="C18" s="27"/>
      <c r="D18" s="28"/>
      <c r="E18" s="28"/>
      <c r="F18" s="28"/>
      <c r="G18" s="24"/>
      <c r="H18" s="29"/>
    </row>
    <row r="19" spans="1:8" ht="12.75">
      <c r="A19" s="20" t="s">
        <v>16</v>
      </c>
      <c r="B19" s="30" t="s">
        <v>17</v>
      </c>
      <c r="C19" s="31" t="s">
        <v>18</v>
      </c>
      <c r="D19" s="23">
        <f>D20+D21+D22+D23+D24</f>
        <v>5939.48</v>
      </c>
      <c r="E19" s="23">
        <f>E20+E21+E22+E23+E24</f>
        <v>5785.21</v>
      </c>
      <c r="F19" s="23">
        <f>F20+F21+F22+F23+F24</f>
        <v>5634.8</v>
      </c>
      <c r="G19" s="32">
        <f aca="true" t="shared" si="0" ref="G19:G22">IF(E19&lt;&gt;0,F19/E19*100,0)</f>
        <v>97.40009437859646</v>
      </c>
      <c r="H19" s="25"/>
    </row>
    <row r="20" spans="1:8" ht="12.75">
      <c r="A20" s="33" t="s">
        <v>19</v>
      </c>
      <c r="B20" s="34" t="s">
        <v>17</v>
      </c>
      <c r="C20" s="35" t="s">
        <v>20</v>
      </c>
      <c r="D20" s="36">
        <v>1114.84</v>
      </c>
      <c r="E20" s="36">
        <v>972.14</v>
      </c>
      <c r="F20" s="37">
        <v>969.1</v>
      </c>
      <c r="G20" s="38">
        <f t="shared" si="0"/>
        <v>99.68728783920012</v>
      </c>
      <c r="H20" s="39"/>
    </row>
    <row r="21" spans="1:8" ht="12.75">
      <c r="A21" s="40" t="s">
        <v>21</v>
      </c>
      <c r="B21" s="41" t="s">
        <v>17</v>
      </c>
      <c r="C21" s="41" t="s">
        <v>22</v>
      </c>
      <c r="D21" s="42">
        <v>4203.41</v>
      </c>
      <c r="E21" s="42">
        <v>3922.91</v>
      </c>
      <c r="F21" s="37">
        <v>3836.8</v>
      </c>
      <c r="G21" s="43">
        <f t="shared" si="0"/>
        <v>97.80494581828286</v>
      </c>
      <c r="H21" s="39"/>
    </row>
    <row r="22" spans="1:8" ht="12.75">
      <c r="A22" s="40" t="s">
        <v>23</v>
      </c>
      <c r="B22" s="41" t="s">
        <v>17</v>
      </c>
      <c r="C22" s="41" t="s">
        <v>24</v>
      </c>
      <c r="D22" s="42">
        <v>5</v>
      </c>
      <c r="E22" s="42">
        <v>0</v>
      </c>
      <c r="F22" s="37">
        <v>0</v>
      </c>
      <c r="G22" s="43">
        <f t="shared" si="0"/>
        <v>0</v>
      </c>
      <c r="H22" s="39"/>
    </row>
    <row r="23" spans="1:8" ht="12.75">
      <c r="A23" s="40" t="s">
        <v>25</v>
      </c>
      <c r="B23" s="41" t="s">
        <v>17</v>
      </c>
      <c r="C23" s="41" t="s">
        <v>26</v>
      </c>
      <c r="D23" s="44">
        <v>50</v>
      </c>
      <c r="E23" s="44">
        <v>0</v>
      </c>
      <c r="F23" s="37">
        <v>0</v>
      </c>
      <c r="G23" s="43">
        <v>0</v>
      </c>
      <c r="H23" s="39"/>
    </row>
    <row r="24" spans="1:8" ht="12.75">
      <c r="A24" s="40" t="s">
        <v>27</v>
      </c>
      <c r="B24" s="41" t="s">
        <v>17</v>
      </c>
      <c r="C24" s="41" t="s">
        <v>28</v>
      </c>
      <c r="D24" s="42">
        <v>566.23</v>
      </c>
      <c r="E24" s="42">
        <v>890.16</v>
      </c>
      <c r="F24" s="45">
        <v>828.9</v>
      </c>
      <c r="G24" s="43">
        <f>IF(E24&lt;&gt;0,F24/E24*100,0)</f>
        <v>93.11809112968456</v>
      </c>
      <c r="H24" s="39"/>
    </row>
    <row r="25" spans="1:8" ht="12.75">
      <c r="A25" s="46"/>
      <c r="B25" s="47"/>
      <c r="C25" s="47"/>
      <c r="D25" s="48"/>
      <c r="E25" s="48"/>
      <c r="F25" s="49"/>
      <c r="G25" s="50"/>
      <c r="H25" s="39"/>
    </row>
    <row r="26" spans="1:8" ht="19.5" customHeight="1">
      <c r="A26" s="20" t="s">
        <v>29</v>
      </c>
      <c r="B26" s="51" t="s">
        <v>20</v>
      </c>
      <c r="C26" s="51" t="s">
        <v>18</v>
      </c>
      <c r="D26" s="52">
        <f>D27</f>
        <v>296</v>
      </c>
      <c r="E26" s="52">
        <f>E27</f>
        <v>296</v>
      </c>
      <c r="F26" s="52">
        <f>F27</f>
        <v>296</v>
      </c>
      <c r="G26" s="32">
        <f aca="true" t="shared" si="1" ref="G26:G27">IF(E26&lt;&gt;0,F26/E26*100,0)</f>
        <v>100</v>
      </c>
      <c r="H26" s="39"/>
    </row>
    <row r="27" spans="1:8" ht="12.75">
      <c r="A27" s="53" t="s">
        <v>30</v>
      </c>
      <c r="B27" s="35" t="s">
        <v>20</v>
      </c>
      <c r="C27" s="35" t="s">
        <v>31</v>
      </c>
      <c r="D27" s="36">
        <v>296</v>
      </c>
      <c r="E27" s="36">
        <v>296</v>
      </c>
      <c r="F27" s="36">
        <v>296</v>
      </c>
      <c r="G27" s="38">
        <f t="shared" si="1"/>
        <v>100</v>
      </c>
      <c r="H27" s="39"/>
    </row>
    <row r="28" spans="1:9" ht="12.75">
      <c r="A28" s="54"/>
      <c r="B28" s="47"/>
      <c r="C28" s="47"/>
      <c r="D28" s="48"/>
      <c r="E28" s="48"/>
      <c r="F28" s="48"/>
      <c r="G28" s="50"/>
      <c r="H28" s="39"/>
      <c r="I28" s="7"/>
    </row>
    <row r="29" spans="1:9" ht="12.75">
      <c r="A29" s="55" t="s">
        <v>32</v>
      </c>
      <c r="B29" s="56" t="s">
        <v>31</v>
      </c>
      <c r="C29" s="57" t="s">
        <v>18</v>
      </c>
      <c r="D29" s="58">
        <f>$D$30</f>
        <v>37</v>
      </c>
      <c r="E29" s="58">
        <f>$E$30</f>
        <v>44</v>
      </c>
      <c r="F29" s="58">
        <f>$F$30</f>
        <v>33.4</v>
      </c>
      <c r="G29" s="59">
        <v>98.2</v>
      </c>
      <c r="H29" s="39"/>
      <c r="I29" s="7"/>
    </row>
    <row r="30" spans="1:9" ht="12.75">
      <c r="A30" s="53" t="s">
        <v>33</v>
      </c>
      <c r="B30" s="41" t="s">
        <v>31</v>
      </c>
      <c r="C30" s="41" t="s">
        <v>34</v>
      </c>
      <c r="D30" s="42">
        <v>37</v>
      </c>
      <c r="E30" s="42">
        <v>44</v>
      </c>
      <c r="F30" s="42">
        <v>33.4</v>
      </c>
      <c r="G30" s="60">
        <v>98.2</v>
      </c>
      <c r="H30" s="39"/>
      <c r="I30" s="7"/>
    </row>
    <row r="31" spans="1:9" ht="12.75">
      <c r="A31" s="61"/>
      <c r="B31" s="41"/>
      <c r="C31" s="41"/>
      <c r="D31" s="42"/>
      <c r="E31" s="42"/>
      <c r="F31" s="42"/>
      <c r="G31" s="43"/>
      <c r="H31" s="39"/>
      <c r="I31" s="7"/>
    </row>
    <row r="32" spans="1:8" ht="12.75">
      <c r="A32" s="62" t="s">
        <v>35</v>
      </c>
      <c r="B32" s="63" t="s">
        <v>22</v>
      </c>
      <c r="C32" s="64" t="s">
        <v>18</v>
      </c>
      <c r="D32" s="65">
        <f>D33+D34+D35</f>
        <v>2949.6</v>
      </c>
      <c r="E32" s="65">
        <f>E34+E35</f>
        <v>3662</v>
      </c>
      <c r="F32" s="58">
        <f>F34+F35</f>
        <v>2804.3</v>
      </c>
      <c r="G32" s="59">
        <f>IF(E32&lt;&gt;0,F32/E32*100,0)</f>
        <v>76.5783724740579</v>
      </c>
      <c r="H32" s="25"/>
    </row>
    <row r="33" spans="1:8" ht="12.75">
      <c r="A33" s="66"/>
      <c r="B33" s="57"/>
      <c r="C33" s="57"/>
      <c r="D33" s="42"/>
      <c r="E33" s="45"/>
      <c r="F33" s="58"/>
      <c r="G33" s="59"/>
      <c r="H33" s="25"/>
    </row>
    <row r="34" spans="1:8" ht="12.75">
      <c r="A34" s="61" t="s">
        <v>36</v>
      </c>
      <c r="B34" s="41" t="s">
        <v>22</v>
      </c>
      <c r="C34" s="41" t="s">
        <v>37</v>
      </c>
      <c r="D34" s="42">
        <v>2889.6</v>
      </c>
      <c r="E34" s="42">
        <v>3619</v>
      </c>
      <c r="F34" s="42">
        <v>2761.3</v>
      </c>
      <c r="G34" s="43">
        <f aca="true" t="shared" si="2" ref="G34:G35">IF(E34&lt;&gt;0,F34/E34*100,0)</f>
        <v>76.30008289582759</v>
      </c>
      <c r="H34" s="39"/>
    </row>
    <row r="35" spans="1:8" ht="12.75">
      <c r="A35" s="53" t="s">
        <v>38</v>
      </c>
      <c r="B35" s="67" t="s">
        <v>22</v>
      </c>
      <c r="C35" s="68" t="s">
        <v>39</v>
      </c>
      <c r="D35" s="69">
        <v>60</v>
      </c>
      <c r="E35" s="70">
        <v>43</v>
      </c>
      <c r="F35" s="69">
        <v>43</v>
      </c>
      <c r="G35" s="71">
        <f t="shared" si="2"/>
        <v>100</v>
      </c>
      <c r="H35" s="39"/>
    </row>
    <row r="36" spans="1:8" ht="12.75">
      <c r="A36" s="54"/>
      <c r="B36" s="72"/>
      <c r="C36" s="47"/>
      <c r="D36" s="48"/>
      <c r="E36" s="73"/>
      <c r="F36" s="73"/>
      <c r="G36" s="74"/>
      <c r="H36" s="39"/>
    </row>
    <row r="37" spans="1:8" ht="12.75">
      <c r="A37" s="75" t="s">
        <v>40</v>
      </c>
      <c r="B37" s="76" t="s">
        <v>41</v>
      </c>
      <c r="C37" s="77" t="s">
        <v>18</v>
      </c>
      <c r="D37" s="78">
        <f>D38+D39</f>
        <v>926</v>
      </c>
      <c r="E37" s="79">
        <f>E38+E39</f>
        <v>1766.6999999999998</v>
      </c>
      <c r="F37" s="80">
        <f>F38+F39</f>
        <v>1742.3</v>
      </c>
      <c r="G37" s="81">
        <f aca="true" t="shared" si="3" ref="G37:G39">IF(E37&lt;&gt;0,F37/E37*100,0)</f>
        <v>98.61889398313241</v>
      </c>
      <c r="H37" s="39"/>
    </row>
    <row r="38" spans="1:8" ht="12.75">
      <c r="A38" s="82" t="s">
        <v>42</v>
      </c>
      <c r="B38" s="41" t="s">
        <v>41</v>
      </c>
      <c r="C38" s="41" t="s">
        <v>20</v>
      </c>
      <c r="D38" s="42">
        <v>289.8</v>
      </c>
      <c r="E38" s="42">
        <v>854.4</v>
      </c>
      <c r="F38" s="42">
        <v>848.4</v>
      </c>
      <c r="G38" s="83">
        <f t="shared" si="3"/>
        <v>99.29775280898876</v>
      </c>
      <c r="H38" s="39"/>
    </row>
    <row r="39" spans="1:7" ht="12.75">
      <c r="A39" s="84" t="s">
        <v>43</v>
      </c>
      <c r="B39" s="47" t="s">
        <v>41</v>
      </c>
      <c r="C39" s="41" t="s">
        <v>31</v>
      </c>
      <c r="D39" s="42">
        <v>636.2</v>
      </c>
      <c r="E39" s="42">
        <v>912.3</v>
      </c>
      <c r="F39" s="42">
        <v>893.9</v>
      </c>
      <c r="G39" s="83">
        <f t="shared" si="3"/>
        <v>97.98311958785487</v>
      </c>
    </row>
    <row r="40" spans="1:7" ht="12.75">
      <c r="A40" s="54"/>
      <c r="B40" s="47"/>
      <c r="C40" s="47"/>
      <c r="D40" s="48"/>
      <c r="E40" s="48"/>
      <c r="F40" s="48"/>
      <c r="G40" s="83"/>
    </row>
    <row r="41" spans="1:7" ht="12.75">
      <c r="A41" s="55" t="s">
        <v>44</v>
      </c>
      <c r="B41" s="85" t="s">
        <v>24</v>
      </c>
      <c r="C41" s="51" t="s">
        <v>18</v>
      </c>
      <c r="D41" s="86">
        <f>$D$42</f>
        <v>7</v>
      </c>
      <c r="E41" s="86">
        <f>$E$42</f>
        <v>7</v>
      </c>
      <c r="F41" s="86">
        <f>$F$42</f>
        <v>7</v>
      </c>
      <c r="G41" s="83">
        <f aca="true" t="shared" si="4" ref="G41:G42">IF(E41&lt;&gt;0,F41/E41*100,0)</f>
        <v>100</v>
      </c>
    </row>
    <row r="42" spans="1:7" ht="12.75">
      <c r="A42" s="53" t="s">
        <v>45</v>
      </c>
      <c r="B42" s="35" t="s">
        <v>24</v>
      </c>
      <c r="C42" s="68" t="s">
        <v>24</v>
      </c>
      <c r="D42" s="69">
        <v>7</v>
      </c>
      <c r="E42" s="69">
        <v>7</v>
      </c>
      <c r="F42" s="36">
        <v>7</v>
      </c>
      <c r="G42" s="83">
        <f t="shared" si="4"/>
        <v>100</v>
      </c>
    </row>
    <row r="43" spans="1:7" ht="12.75">
      <c r="A43" s="26"/>
      <c r="B43" s="87"/>
      <c r="C43" s="88"/>
      <c r="D43" s="48"/>
      <c r="E43" s="48"/>
      <c r="F43" s="48"/>
      <c r="G43" s="83"/>
    </row>
    <row r="44" spans="1:8" ht="12.75">
      <c r="A44" s="20" t="s">
        <v>46</v>
      </c>
      <c r="B44" s="31" t="s">
        <v>47</v>
      </c>
      <c r="C44" s="89" t="s">
        <v>18</v>
      </c>
      <c r="D44" s="52">
        <f>D45+D46</f>
        <v>100</v>
      </c>
      <c r="E44" s="52">
        <f>E45+E46</f>
        <v>165.1</v>
      </c>
      <c r="F44" s="90">
        <f>F45+F46</f>
        <v>165.1</v>
      </c>
      <c r="G44" s="91">
        <f aca="true" t="shared" si="5" ref="G44:G46">IF(E44&lt;&gt;0,F44/E44*100,0)</f>
        <v>100</v>
      </c>
      <c r="H44" s="25"/>
    </row>
    <row r="45" spans="1:8" ht="12.75">
      <c r="A45" s="33" t="s">
        <v>48</v>
      </c>
      <c r="B45" s="35" t="s">
        <v>47</v>
      </c>
      <c r="C45" s="35" t="s">
        <v>17</v>
      </c>
      <c r="D45" s="36">
        <v>100</v>
      </c>
      <c r="E45" s="36">
        <v>115.1</v>
      </c>
      <c r="F45" s="45">
        <v>115.1</v>
      </c>
      <c r="G45" s="38">
        <f t="shared" si="5"/>
        <v>100</v>
      </c>
      <c r="H45" s="92"/>
    </row>
    <row r="46" spans="1:8" ht="12.75">
      <c r="A46" s="93" t="s">
        <v>49</v>
      </c>
      <c r="B46" s="68" t="s">
        <v>47</v>
      </c>
      <c r="C46" s="68" t="s">
        <v>22</v>
      </c>
      <c r="D46" s="69">
        <v>0</v>
      </c>
      <c r="E46" s="69">
        <v>50</v>
      </c>
      <c r="F46" s="49">
        <v>50</v>
      </c>
      <c r="G46" s="94">
        <f t="shared" si="5"/>
        <v>100</v>
      </c>
      <c r="H46" s="92"/>
    </row>
    <row r="47" spans="1:8" ht="12.75">
      <c r="A47" s="54"/>
      <c r="B47" s="47"/>
      <c r="C47" s="47"/>
      <c r="D47" s="48"/>
      <c r="E47" s="48"/>
      <c r="F47" s="49"/>
      <c r="G47" s="50"/>
      <c r="H47" s="29"/>
    </row>
    <row r="48" spans="1:8" ht="12.75">
      <c r="A48" s="95" t="s">
        <v>50</v>
      </c>
      <c r="B48" s="96">
        <v>10</v>
      </c>
      <c r="C48" s="51" t="s">
        <v>18</v>
      </c>
      <c r="D48" s="52">
        <f>D49</f>
        <v>472.42</v>
      </c>
      <c r="E48" s="52">
        <f>E49+E50</f>
        <v>462.02</v>
      </c>
      <c r="F48" s="52">
        <f>F49+F50</f>
        <v>462</v>
      </c>
      <c r="G48" s="78">
        <f>G49</f>
        <v>99.99547531785893</v>
      </c>
      <c r="H48" s="29"/>
    </row>
    <row r="49" spans="1:8" ht="12.75">
      <c r="A49" s="61" t="s">
        <v>51</v>
      </c>
      <c r="B49" s="97">
        <v>10</v>
      </c>
      <c r="C49" s="35" t="s">
        <v>17</v>
      </c>
      <c r="D49" s="36">
        <v>472.42</v>
      </c>
      <c r="E49" s="36">
        <v>442.02</v>
      </c>
      <c r="F49" s="36">
        <v>442</v>
      </c>
      <c r="G49" s="38">
        <f aca="true" t="shared" si="6" ref="G49:G50">IF(E49&lt;&gt;0,F49/E49*100,0)</f>
        <v>99.99547531785893</v>
      </c>
      <c r="H49" s="29"/>
    </row>
    <row r="50" spans="1:7" ht="12.75">
      <c r="A50" s="98" t="s">
        <v>52</v>
      </c>
      <c r="B50" s="99">
        <v>10</v>
      </c>
      <c r="C50" s="100" t="s">
        <v>31</v>
      </c>
      <c r="D50" s="101">
        <v>0</v>
      </c>
      <c r="E50" s="101">
        <v>20</v>
      </c>
      <c r="F50" s="101">
        <v>20</v>
      </c>
      <c r="G50" s="38">
        <f t="shared" si="6"/>
        <v>100</v>
      </c>
    </row>
    <row r="51" spans="1:7" ht="12.75">
      <c r="A51" s="102" t="s">
        <v>53</v>
      </c>
      <c r="B51" s="51">
        <v>11</v>
      </c>
      <c r="C51" s="51" t="s">
        <v>18</v>
      </c>
      <c r="D51" s="52">
        <f>D52+D53</f>
        <v>65.4</v>
      </c>
      <c r="E51" s="52">
        <f>E52+E53</f>
        <v>109.2</v>
      </c>
      <c r="F51" s="23">
        <f>F52</f>
        <v>109.2</v>
      </c>
      <c r="G51" s="103">
        <f aca="true" t="shared" si="7" ref="G51:G52">F51/E51*100</f>
        <v>100</v>
      </c>
    </row>
    <row r="52" spans="1:9" ht="12.75">
      <c r="A52" s="104" t="s">
        <v>54</v>
      </c>
      <c r="B52" s="35" t="s">
        <v>26</v>
      </c>
      <c r="C52" s="35" t="s">
        <v>17</v>
      </c>
      <c r="D52" s="105">
        <v>65.4</v>
      </c>
      <c r="E52" s="105">
        <v>109.2</v>
      </c>
      <c r="F52" s="105">
        <v>109.2</v>
      </c>
      <c r="G52" s="106">
        <f t="shared" si="7"/>
        <v>100</v>
      </c>
      <c r="I52" s="7"/>
    </row>
    <row r="53" spans="1:7" ht="12.75">
      <c r="A53" s="27"/>
      <c r="B53" s="68"/>
      <c r="C53" s="68"/>
      <c r="D53" s="107"/>
      <c r="E53" s="107"/>
      <c r="F53" s="107"/>
      <c r="G53" s="108"/>
    </row>
    <row r="54" spans="1:7" ht="12.75">
      <c r="A54" s="109" t="s">
        <v>55</v>
      </c>
      <c r="B54" s="110" t="s">
        <v>56</v>
      </c>
      <c r="C54" s="110" t="s">
        <v>18</v>
      </c>
      <c r="D54" s="52">
        <f>D55</f>
        <v>56.5</v>
      </c>
      <c r="E54" s="111">
        <f>$E$55</f>
        <v>56.47</v>
      </c>
      <c r="F54" s="112">
        <f>$F$55</f>
        <v>56.47</v>
      </c>
      <c r="G54" s="32">
        <f aca="true" t="shared" si="8" ref="G54:G55">IF(E54&lt;&gt;0,F54/E54*100,0)</f>
        <v>100</v>
      </c>
    </row>
    <row r="55" spans="1:7" ht="12.75">
      <c r="A55" s="113" t="s">
        <v>57</v>
      </c>
      <c r="B55" s="114">
        <v>14</v>
      </c>
      <c r="C55" s="115" t="s">
        <v>31</v>
      </c>
      <c r="D55" s="116">
        <v>56.5</v>
      </c>
      <c r="E55" s="117">
        <v>56.47</v>
      </c>
      <c r="F55" s="36">
        <v>56.47</v>
      </c>
      <c r="G55" s="38">
        <f t="shared" si="8"/>
        <v>100</v>
      </c>
    </row>
    <row r="56" spans="1:6" ht="12.75">
      <c r="A56" s="3"/>
      <c r="B56" s="3"/>
      <c r="C56" s="3"/>
      <c r="D56" s="3"/>
      <c r="E56" s="3"/>
      <c r="F56" s="3"/>
    </row>
    <row r="57" spans="1:6" ht="12.75">
      <c r="A57" s="3"/>
      <c r="B57" s="3"/>
      <c r="C57" s="3"/>
      <c r="D57" s="3"/>
      <c r="E57" s="3"/>
      <c r="F57" s="3"/>
    </row>
    <row r="58" spans="1:6" ht="12.75">
      <c r="A58" s="3" t="s">
        <v>58</v>
      </c>
      <c r="B58" s="3"/>
      <c r="C58" s="3"/>
      <c r="D58" s="3"/>
      <c r="E58" s="3" t="s">
        <v>59</v>
      </c>
      <c r="F58" s="3"/>
    </row>
  </sheetData>
  <sheetProtection selectLockedCells="1" selectUnlockedCells="1"/>
  <mergeCells count="4">
    <mergeCell ref="D2:F2"/>
    <mergeCell ref="D3:G3"/>
    <mergeCell ref="D5:F5"/>
    <mergeCell ref="A12:G12"/>
  </mergeCells>
  <printOptions/>
  <pageMargins left="0.39375" right="0.39375" top="0.39375" bottom="0.39375" header="0.5118055555555555" footer="0.5118055555555555"/>
  <pageSetup fitToHeight="100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2022-05-19T12:52:43Z</cp:lastPrinted>
  <dcterms:created xsi:type="dcterms:W3CDTF">2017-03-30T08:36:43Z</dcterms:created>
  <dcterms:modified xsi:type="dcterms:W3CDTF">2024-03-22T10:56:05Z</dcterms:modified>
  <cp:category/>
  <cp:version/>
  <cp:contentType/>
  <cp:contentStatus/>
  <cp:revision>10</cp:revision>
</cp:coreProperties>
</file>