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<sst xmlns="http://schemas.openxmlformats.org/spreadsheetml/2006/main" count="65" uniqueCount="63">
  <si>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Приложение   №  2</t>
  </si>
  <si>
    <t>ПРОЕКТ</t>
  </si>
  <si>
    <t xml:space="preserve">к Решению Совета народных депутатов  </t>
  </si>
  <si>
    <t>МО "Келермесское сельское поселение"</t>
  </si>
  <si>
    <t>№ от  2024г</t>
  </si>
  <si>
    <t>Исполнение доходов бюджета</t>
  </si>
  <si>
    <t>муниципального образования " Келермесское сельское поселение " за  2023 год</t>
  </si>
  <si>
    <t>КОД БЮДЖЕТНОЙ КЛАССИФИКАЦИИ</t>
  </si>
  <si>
    <t>наименование дохода</t>
  </si>
  <si>
    <t>Бюджет МО Келермесское сельское  поселение"</t>
  </si>
  <si>
    <t>Бюджет первоначально утвержденный 2023 год</t>
  </si>
  <si>
    <t>% исполнения к первоначально утвержденному бюджету 2023год</t>
  </si>
  <si>
    <t>% исполнения к уточненному бюджету 2023 года</t>
  </si>
  <si>
    <t>Уточненный бюджет на 2023 год</t>
  </si>
  <si>
    <t>Фактическое исполнение 2023 год</t>
  </si>
  <si>
    <t>ВСЕГО ДОХОДОВ:</t>
  </si>
  <si>
    <t>Собственные  доходы</t>
  </si>
  <si>
    <t>Всего налоговые и неналоговые доходы</t>
  </si>
  <si>
    <t xml:space="preserve"> 1 00 00000 00 000 000</t>
  </si>
  <si>
    <t>Налоговые доходы</t>
  </si>
  <si>
    <t>1 01 00000 00 0000 000</t>
  </si>
  <si>
    <t>Налоги на прибыль, доходы</t>
  </si>
  <si>
    <t xml:space="preserve"> 1 01 02000 01 0000 110</t>
  </si>
  <si>
    <t>Налог на доходы физических  лиц</t>
  </si>
  <si>
    <t>1 03 00000 00 0000 000</t>
  </si>
  <si>
    <t xml:space="preserve">Налоги на товары (работы,услуги),реализуемые на территории Российской Федерации 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</si>
  <si>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</si>
  <si>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</si>
  <si>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</si>
  <si>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налог </t>
  </si>
  <si>
    <t>1 06 00000 00 0000 000</t>
  </si>
  <si>
    <t>Налоги на имущество</t>
  </si>
  <si>
    <t xml:space="preserve"> 1 06 01000 03 0000 110</t>
  </si>
  <si>
    <t>Налог на имущество физических лиц</t>
  </si>
  <si>
    <t xml:space="preserve"> 1 06 06000 10 0000 110</t>
  </si>
  <si>
    <t>Земельный налог</t>
  </si>
  <si>
    <t>Неналоговые доходы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</si>
  <si>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</si>
  <si>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</si>
  <si>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</si>
  <si>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</si>
  <si>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</si>
  <si>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</si>
  <si>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1 13 00000 00 000 000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</si>
  <si>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</si>
  <si>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</si>
  <si>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</si>
  <si>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1 16 00000 00 0000 000</t>
  </si>
  <si>
    <t>ШТРАФЫ, САНКЦИИ, ВОЗМЕЩЕНИЕ УЩЕРБА</t>
  </si>
  <si>
    <t>1 16 02010 02  0100 140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</si>
  <si>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</si>
  <si>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2 00 00000 00 0000 000</t>
  </si>
  <si>
    <t>Безвозмездные поступления</t>
  </si>
  <si>
    <t xml:space="preserve">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</si>
  <si>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</si>
  <si>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2 02 19999 10 0000 150</t>
  </si>
  <si>
    <t>Прочие дотации бюджетам сельских поселений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</si>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</sst>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7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4" fontId="6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3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124" zoomScaleSheetLayoutView="124" workbookViewId="0" topLeftCell="A1">
      <selection activeCell="E14" sqref="E14"/>
    </sheetView>
  </sheetViews>
  <sheetFormatPr defaultColWidth="8.00390625" defaultRowHeight="12.75"/>
  <cols>
    <col min="1" max="1" width="26.00390625" style="1" customWidth="1"/>
    <col min="2" max="2" width="31.625" style="1" customWidth="1"/>
    <col min="3" max="3" width="10.625" style="1" customWidth="1"/>
    <col min="4" max="4" width="10.50390625" style="1" customWidth="1"/>
    <col min="5" max="5" width="13.375" style="1" customWidth="1"/>
    <col min="6" max="6" width="13.25390625" style="1" customWidth="1"/>
    <col min="7" max="7" width="10.50390625" style="1" customWidth="1"/>
    <col min="8" max="16384" width="8.375" style="0" customWidth="1"/>
  </cols>
  <sheetData>
    <row r="1" spans="4:7" ht="12.75">
      <c r="D1" s="2" t="s">
        <v>0</v>
      </c>
      <c r="E1" s="2"/>
      <c r="F1" s="2"/>
      <c r="G1" s="3"/>
    </row>
    <row r="2" spans="1:7" ht="12.75">
      <c r="A2" s="1" t="s">
        <v>1</v>
      </c>
      <c r="D2" s="4" t="s">
        <v>2</v>
      </c>
      <c r="E2" s="4"/>
      <c r="F2" s="4"/>
      <c r="G2" s="3"/>
    </row>
    <row r="3" spans="4:7" ht="12.75">
      <c r="D3" s="4" t="s">
        <v>3</v>
      </c>
      <c r="E3" s="4"/>
      <c r="F3" s="4"/>
      <c r="G3" s="3"/>
    </row>
    <row r="4" spans="4:7" ht="12.75">
      <c r="D4" s="2" t="s">
        <v>4</v>
      </c>
      <c r="E4" s="2"/>
      <c r="F4" s="2"/>
      <c r="G4" s="3"/>
    </row>
    <row r="5" spans="4:7" ht="12.75">
      <c r="D5" s="5"/>
      <c r="E5" s="5"/>
      <c r="F5" s="5"/>
      <c r="G5" s="3"/>
    </row>
    <row r="6" spans="1:7" ht="12.75">
      <c r="A6" s="6" t="s">
        <v>5</v>
      </c>
      <c r="B6" s="6"/>
      <c r="C6" s="6"/>
      <c r="D6" s="6"/>
      <c r="E6" s="6"/>
      <c r="F6" s="6"/>
      <c r="G6" s="6"/>
    </row>
    <row r="7" spans="1:7" ht="19.5" customHeight="1">
      <c r="A7" s="7" t="s">
        <v>6</v>
      </c>
      <c r="B7" s="7"/>
      <c r="C7" s="7"/>
      <c r="D7" s="7"/>
      <c r="E7" s="7"/>
      <c r="F7" s="7"/>
      <c r="G7" s="7"/>
    </row>
    <row r="8" spans="1:7" ht="15.75" customHeight="1">
      <c r="A8" s="8" t="s">
        <v>7</v>
      </c>
      <c r="B8" s="8" t="s">
        <v>8</v>
      </c>
      <c r="C8" s="9" t="s">
        <v>9</v>
      </c>
      <c r="D8" s="9"/>
      <c r="E8" s="9"/>
      <c r="F8" s="9"/>
      <c r="G8" s="9"/>
    </row>
    <row r="9" spans="1:7" ht="15.75" customHeight="1">
      <c r="A9" s="8"/>
      <c r="B9" s="8"/>
      <c r="C9" s="10" t="s">
        <v>10</v>
      </c>
      <c r="D9" s="11">
        <v>2023</v>
      </c>
      <c r="E9" s="11"/>
      <c r="F9" s="12" t="s">
        <v>11</v>
      </c>
      <c r="G9" s="12" t="s">
        <v>12</v>
      </c>
    </row>
    <row r="10" spans="1:7" ht="14.25" customHeight="1">
      <c r="A10" s="8"/>
      <c r="B10" s="8"/>
      <c r="C10" s="10"/>
      <c r="D10" s="13" t="s">
        <v>13</v>
      </c>
      <c r="E10" s="13" t="s">
        <v>14</v>
      </c>
      <c r="F10" s="12"/>
      <c r="G10" s="12"/>
    </row>
    <row r="11" spans="1:7" ht="12.75">
      <c r="A11" s="8"/>
      <c r="B11" s="8"/>
      <c r="C11" s="10"/>
      <c r="D11" s="10"/>
      <c r="E11" s="10"/>
      <c r="F11" s="12"/>
      <c r="G11" s="12"/>
    </row>
    <row r="12" spans="1:7" ht="89.25" customHeight="1">
      <c r="A12" s="8"/>
      <c r="B12" s="8"/>
      <c r="C12" s="10"/>
      <c r="D12" s="10"/>
      <c r="E12" s="10"/>
      <c r="F12" s="12"/>
      <c r="G12" s="12"/>
    </row>
    <row r="13" spans="1:7" ht="12.75">
      <c r="A13" s="14">
        <v>1</v>
      </c>
      <c r="B13" s="14">
        <v>2</v>
      </c>
      <c r="C13" s="14">
        <v>3</v>
      </c>
      <c r="D13" s="15">
        <v>4</v>
      </c>
      <c r="E13" s="14">
        <v>5</v>
      </c>
      <c r="F13" s="16">
        <v>6</v>
      </c>
      <c r="G13" s="16">
        <v>7</v>
      </c>
    </row>
    <row r="14" spans="1:7" ht="12.75">
      <c r="A14" s="14" t="s">
        <v>15</v>
      </c>
      <c r="B14" s="17"/>
      <c r="C14" s="18">
        <f>C15+C33</f>
        <v>10849.4</v>
      </c>
      <c r="D14" s="19">
        <f>D15+D33</f>
        <v>11061.9</v>
      </c>
      <c r="E14" s="20">
        <f>E15+E33</f>
        <v>11955.758</v>
      </c>
      <c r="F14" s="21">
        <f aca="true" t="shared" si="0" ref="F14:F32">E14/C14%</f>
        <v>110.19741183844268</v>
      </c>
      <c r="G14" s="21">
        <f aca="true" t="shared" si="1" ref="G14:G38">E14/D14%</f>
        <v>108.08051058136486</v>
      </c>
    </row>
    <row r="15" spans="1:7" ht="31.5" customHeight="1">
      <c r="A15" s="22" t="s">
        <v>16</v>
      </c>
      <c r="B15" s="23" t="s">
        <v>17</v>
      </c>
      <c r="C15" s="24">
        <f>C16+C25</f>
        <v>8280.5</v>
      </c>
      <c r="D15" s="25">
        <f>D16+D25</f>
        <v>8280.5</v>
      </c>
      <c r="E15" s="25">
        <f>E16+E25</f>
        <v>9174.358</v>
      </c>
      <c r="F15" s="26">
        <f t="shared" si="0"/>
        <v>110.79473461747479</v>
      </c>
      <c r="G15" s="26">
        <f t="shared" si="1"/>
        <v>110.79473461747479</v>
      </c>
    </row>
    <row r="16" spans="1:7" ht="21" customHeight="1">
      <c r="A16" s="27" t="s">
        <v>18</v>
      </c>
      <c r="B16" s="28" t="s">
        <v>19</v>
      </c>
      <c r="C16" s="29">
        <f>C17+C19+C20+C22</f>
        <v>7246.5</v>
      </c>
      <c r="D16" s="30">
        <f>D17+D19+D20+D22</f>
        <v>7246.5</v>
      </c>
      <c r="E16" s="30">
        <f>E17+E19+E20+E22</f>
        <v>8151.49</v>
      </c>
      <c r="F16" s="31">
        <f t="shared" si="0"/>
        <v>112.4886496929552</v>
      </c>
      <c r="G16" s="31">
        <f t="shared" si="1"/>
        <v>112.4886496929552</v>
      </c>
    </row>
    <row r="17" spans="1:7" ht="32.25" customHeight="1">
      <c r="A17" s="22" t="s">
        <v>20</v>
      </c>
      <c r="B17" s="32" t="s">
        <v>21</v>
      </c>
      <c r="C17" s="29">
        <f>C18</f>
        <v>1058.1</v>
      </c>
      <c r="D17" s="30">
        <f>$D$18</f>
        <v>1058.1</v>
      </c>
      <c r="E17" s="33">
        <v>1376.34</v>
      </c>
      <c r="F17" s="31">
        <f t="shared" si="0"/>
        <v>130.07655231074568</v>
      </c>
      <c r="G17" s="31">
        <f t="shared" si="1"/>
        <v>130.07655231074568</v>
      </c>
    </row>
    <row r="18" spans="1:7" ht="32.25" customHeight="1">
      <c r="A18" s="27" t="s">
        <v>22</v>
      </c>
      <c r="B18" s="34" t="s">
        <v>23</v>
      </c>
      <c r="C18" s="29">
        <v>1058.1</v>
      </c>
      <c r="D18" s="30">
        <v>1058.1</v>
      </c>
      <c r="E18" s="30">
        <v>1376.3</v>
      </c>
      <c r="F18" s="31">
        <f t="shared" si="0"/>
        <v>130.0727719497212</v>
      </c>
      <c r="G18" s="31">
        <f t="shared" si="1"/>
        <v>130.0727719497212</v>
      </c>
    </row>
    <row r="19" spans="1:7" ht="51.75" customHeight="1">
      <c r="A19" s="27" t="s">
        <v>24</v>
      </c>
      <c r="B19" s="32" t="s">
        <v>25</v>
      </c>
      <c r="C19" s="29">
        <v>2889.6</v>
      </c>
      <c r="D19" s="30">
        <v>2889.6</v>
      </c>
      <c r="E19" s="30">
        <v>2677.32</v>
      </c>
      <c r="F19" s="31">
        <f t="shared" si="0"/>
        <v>92.65365448504984</v>
      </c>
      <c r="G19" s="31">
        <f t="shared" si="1"/>
        <v>92.65365448504984</v>
      </c>
    </row>
    <row r="20" spans="1:7" ht="33" customHeight="1">
      <c r="A20" s="22" t="s">
        <v>26</v>
      </c>
      <c r="B20" s="28" t="s">
        <v>27</v>
      </c>
      <c r="C20" s="30">
        <f>C21</f>
        <v>707.4</v>
      </c>
      <c r="D20" s="30">
        <f>$D$21</f>
        <v>707.4</v>
      </c>
      <c r="E20" s="30">
        <v>895.83</v>
      </c>
      <c r="F20" s="31">
        <f t="shared" si="0"/>
        <v>126.63698049194234</v>
      </c>
      <c r="G20" s="31">
        <f t="shared" si="1"/>
        <v>126.63698049194234</v>
      </c>
    </row>
    <row r="21" spans="1:7" ht="46.5" customHeight="1">
      <c r="A21" s="35" t="s">
        <v>28</v>
      </c>
      <c r="B21" s="36" t="s">
        <v>29</v>
      </c>
      <c r="C21" s="30">
        <v>707.4</v>
      </c>
      <c r="D21" s="30">
        <v>707.4</v>
      </c>
      <c r="E21" s="30">
        <v>895.8</v>
      </c>
      <c r="F21" s="31">
        <f t="shared" si="0"/>
        <v>126.63273960983884</v>
      </c>
      <c r="G21" s="31">
        <f t="shared" si="1"/>
        <v>126.63273960983884</v>
      </c>
    </row>
    <row r="22" spans="1:7" ht="30.75" customHeight="1">
      <c r="A22" s="35" t="s">
        <v>30</v>
      </c>
      <c r="B22" s="32" t="s">
        <v>31</v>
      </c>
      <c r="C22" s="30">
        <f>C23+C24</f>
        <v>2591.4</v>
      </c>
      <c r="D22" s="30">
        <f>D23+D24</f>
        <v>2591.4</v>
      </c>
      <c r="E22" s="30">
        <f>E23+E24</f>
        <v>3202</v>
      </c>
      <c r="F22" s="31">
        <f t="shared" si="0"/>
        <v>123.56255306012193</v>
      </c>
      <c r="G22" s="31">
        <f t="shared" si="1"/>
        <v>123.56255306012193</v>
      </c>
    </row>
    <row r="23" spans="1:7" ht="32.25" customHeight="1">
      <c r="A23" s="35" t="s">
        <v>32</v>
      </c>
      <c r="B23" s="37" t="s">
        <v>33</v>
      </c>
      <c r="C23" s="30">
        <v>243.4</v>
      </c>
      <c r="D23" s="30">
        <v>243.4</v>
      </c>
      <c r="E23" s="30">
        <v>656.7</v>
      </c>
      <c r="F23" s="31">
        <f t="shared" si="0"/>
        <v>269.80279375513555</v>
      </c>
      <c r="G23" s="31">
        <f t="shared" si="1"/>
        <v>269.80279375513555</v>
      </c>
    </row>
    <row r="24" spans="1:7" ht="19.5" customHeight="1">
      <c r="A24" s="35" t="s">
        <v>34</v>
      </c>
      <c r="B24" s="37" t="s">
        <v>35</v>
      </c>
      <c r="C24" s="30">
        <v>2348</v>
      </c>
      <c r="D24" s="30">
        <v>2348</v>
      </c>
      <c r="E24" s="30">
        <v>2545.3</v>
      </c>
      <c r="F24" s="31">
        <f t="shared" si="0"/>
        <v>108.40289608177173</v>
      </c>
      <c r="G24" s="31">
        <f t="shared" si="1"/>
        <v>108.40289608177173</v>
      </c>
    </row>
    <row r="25" spans="1:7" ht="18" customHeight="1">
      <c r="A25" s="35"/>
      <c r="B25" s="32" t="s">
        <v>36</v>
      </c>
      <c r="C25" s="30">
        <f>C26+C29</f>
        <v>1034</v>
      </c>
      <c r="D25" s="30">
        <f>D26+D29</f>
        <v>1034</v>
      </c>
      <c r="E25" s="30">
        <f>E26+E29+E31</f>
        <v>1022.868</v>
      </c>
      <c r="F25" s="31">
        <f t="shared" si="0"/>
        <v>98.92340425531916</v>
      </c>
      <c r="G25" s="31">
        <f t="shared" si="1"/>
        <v>98.92340425531916</v>
      </c>
    </row>
    <row r="26" spans="1:7" ht="60" customHeight="1">
      <c r="A26" s="27" t="s">
        <v>37</v>
      </c>
      <c r="B26" s="32" t="s">
        <v>38</v>
      </c>
      <c r="C26" s="30">
        <f>C28+C27</f>
        <v>1034</v>
      </c>
      <c r="D26" s="30">
        <f>D28+D27</f>
        <v>1034</v>
      </c>
      <c r="E26" s="30">
        <f>E27+E28</f>
        <v>1018.668</v>
      </c>
      <c r="F26" s="31">
        <f t="shared" si="0"/>
        <v>98.51721470019342</v>
      </c>
      <c r="G26" s="31">
        <f t="shared" si="1"/>
        <v>98.51721470019342</v>
      </c>
    </row>
    <row r="27" spans="1:7" ht="129" customHeight="1">
      <c r="A27" s="27" t="s">
        <v>39</v>
      </c>
      <c r="B27" s="38" t="s">
        <v>40</v>
      </c>
      <c r="C27" s="30">
        <v>917</v>
      </c>
      <c r="D27" s="30">
        <v>917</v>
      </c>
      <c r="E27" s="30">
        <v>917.048</v>
      </c>
      <c r="F27" s="31">
        <f t="shared" si="0"/>
        <v>100.00523446019629</v>
      </c>
      <c r="G27" s="31">
        <f t="shared" si="1"/>
        <v>100.00523446019629</v>
      </c>
    </row>
    <row r="28" spans="1:7" ht="60" customHeight="1">
      <c r="A28" s="27" t="s">
        <v>41</v>
      </c>
      <c r="B28" s="38" t="s">
        <v>42</v>
      </c>
      <c r="C28" s="30">
        <v>117</v>
      </c>
      <c r="D28" s="30">
        <v>117</v>
      </c>
      <c r="E28" s="33">
        <v>101.62</v>
      </c>
      <c r="F28" s="31">
        <f t="shared" si="0"/>
        <v>86.85470085470087</v>
      </c>
      <c r="G28" s="31">
        <f t="shared" si="1"/>
        <v>86.85470085470087</v>
      </c>
    </row>
    <row r="29" spans="1:7" ht="42.75" customHeight="1">
      <c r="A29" s="22" t="s">
        <v>43</v>
      </c>
      <c r="B29" s="39" t="s">
        <v>44</v>
      </c>
      <c r="C29" s="30">
        <f>C30</f>
        <v>0</v>
      </c>
      <c r="D29" s="30">
        <f>D30</f>
        <v>0</v>
      </c>
      <c r="E29" s="33">
        <f>E30</f>
        <v>3.7</v>
      </c>
      <c r="F29" s="31" t="e">
        <f t="shared" si="0"/>
        <v>#DIV/0!</v>
      </c>
      <c r="G29" s="31" t="e">
        <f t="shared" si="1"/>
        <v>#DIV/0!</v>
      </c>
    </row>
    <row r="30" spans="1:7" ht="79.5" customHeight="1">
      <c r="A30" s="27" t="s">
        <v>45</v>
      </c>
      <c r="B30" s="38" t="s">
        <v>46</v>
      </c>
      <c r="C30" s="30">
        <v>0</v>
      </c>
      <c r="D30" s="30">
        <v>0</v>
      </c>
      <c r="E30" s="33">
        <v>3.7</v>
      </c>
      <c r="F30" s="31" t="e">
        <f t="shared" si="0"/>
        <v>#DIV/0!</v>
      </c>
      <c r="G30" s="31" t="e">
        <f t="shared" si="1"/>
        <v>#DIV/0!</v>
      </c>
    </row>
    <row r="31" spans="1:7" ht="45.75" customHeight="1">
      <c r="A31" s="22" t="s">
        <v>47</v>
      </c>
      <c r="B31" s="39" t="s">
        <v>48</v>
      </c>
      <c r="C31" s="30">
        <v>0</v>
      </c>
      <c r="D31" s="30">
        <v>0</v>
      </c>
      <c r="E31" s="33">
        <v>0.5</v>
      </c>
      <c r="F31" s="31" t="e">
        <f t="shared" si="0"/>
        <v>#DIV/0!</v>
      </c>
      <c r="G31" s="31" t="e">
        <f t="shared" si="1"/>
        <v>#DIV/0!</v>
      </c>
    </row>
    <row r="32" spans="1:7" ht="87.75" customHeight="1">
      <c r="A32" s="27" t="s">
        <v>49</v>
      </c>
      <c r="B32" s="38" t="s">
        <v>50</v>
      </c>
      <c r="C32" s="30">
        <v>0</v>
      </c>
      <c r="D32" s="30">
        <v>0</v>
      </c>
      <c r="E32" s="33">
        <v>0.5</v>
      </c>
      <c r="F32" s="31" t="e">
        <f t="shared" si="0"/>
        <v>#DIV/0!</v>
      </c>
      <c r="G32" s="31" t="e">
        <f t="shared" si="1"/>
        <v>#DIV/0!</v>
      </c>
    </row>
    <row r="33" spans="1:7" ht="12.75">
      <c r="A33" s="40" t="s">
        <v>51</v>
      </c>
      <c r="B33" s="28" t="s">
        <v>52</v>
      </c>
      <c r="C33" s="41">
        <f>C34+C37+C38</f>
        <v>2568.9</v>
      </c>
      <c r="D33" s="41">
        <f>D34+D36+D37+D38</f>
        <v>2781.4</v>
      </c>
      <c r="E33" s="41">
        <f>E34+E36+E37+E38</f>
        <v>2781.4</v>
      </c>
      <c r="F33" s="42">
        <f>E33/C33*100</f>
        <v>108.27202304488301</v>
      </c>
      <c r="G33" s="31">
        <f t="shared" si="1"/>
        <v>100</v>
      </c>
    </row>
    <row r="34" spans="1:11" ht="81.75" customHeight="1">
      <c r="A34" s="40" t="s">
        <v>53</v>
      </c>
      <c r="B34" s="43" t="s">
        <v>54</v>
      </c>
      <c r="C34" s="44">
        <v>2239.9</v>
      </c>
      <c r="D34" s="44">
        <v>2239.9</v>
      </c>
      <c r="E34" s="44">
        <v>2239.9</v>
      </c>
      <c r="F34" s="31">
        <f aca="true" t="shared" si="2" ref="F34:F38">E34/C34%</f>
        <v>100</v>
      </c>
      <c r="G34" s="31">
        <f t="shared" si="1"/>
        <v>100</v>
      </c>
      <c r="K34" s="45"/>
    </row>
    <row r="35" spans="1:7" ht="12.75" hidden="1">
      <c r="A35" s="34" t="s">
        <v>55</v>
      </c>
      <c r="B35" s="36" t="s">
        <v>56</v>
      </c>
      <c r="C35" s="44">
        <v>0</v>
      </c>
      <c r="D35" s="44">
        <v>160</v>
      </c>
      <c r="E35" s="44">
        <v>160</v>
      </c>
      <c r="F35" s="31" t="e">
        <f t="shared" si="2"/>
        <v>#DIV/0!</v>
      </c>
      <c r="G35" s="31">
        <f t="shared" si="1"/>
        <v>100</v>
      </c>
    </row>
    <row r="36" spans="1:7" ht="12.75">
      <c r="A36" s="34" t="s">
        <v>55</v>
      </c>
      <c r="B36" s="36" t="s">
        <v>56</v>
      </c>
      <c r="C36" s="44">
        <v>0</v>
      </c>
      <c r="D36" s="44">
        <v>212.5</v>
      </c>
      <c r="E36" s="44">
        <v>212.5</v>
      </c>
      <c r="F36" s="31" t="e">
        <f t="shared" si="2"/>
        <v>#DIV/0!</v>
      </c>
      <c r="G36" s="31">
        <f t="shared" si="1"/>
        <v>100</v>
      </c>
    </row>
    <row r="37" spans="1:7" ht="64.5" customHeight="1">
      <c r="A37" s="46" t="s">
        <v>57</v>
      </c>
      <c r="B37" s="34" t="s">
        <v>58</v>
      </c>
      <c r="C37" s="44">
        <v>296</v>
      </c>
      <c r="D37" s="44">
        <v>296</v>
      </c>
      <c r="E37" s="44">
        <v>296</v>
      </c>
      <c r="F37" s="31">
        <f t="shared" si="2"/>
        <v>100</v>
      </c>
      <c r="G37" s="31">
        <f t="shared" si="1"/>
        <v>100</v>
      </c>
    </row>
    <row r="38" spans="1:7" ht="59.25" customHeight="1">
      <c r="A38" s="46" t="s">
        <v>59</v>
      </c>
      <c r="B38" s="34" t="s">
        <v>60</v>
      </c>
      <c r="C38" s="44">
        <v>33</v>
      </c>
      <c r="D38" s="44">
        <v>33</v>
      </c>
      <c r="E38" s="44">
        <v>33</v>
      </c>
      <c r="F38" s="31">
        <f t="shared" si="2"/>
        <v>100</v>
      </c>
      <c r="G38" s="31">
        <f t="shared" si="1"/>
        <v>100</v>
      </c>
    </row>
    <row r="39" spans="1:7" ht="84.75" customHeight="1">
      <c r="A39" s="47" t="s">
        <v>61</v>
      </c>
      <c r="B39" s="47"/>
      <c r="F39" s="48" t="s">
        <v>62</v>
      </c>
      <c r="G39" s="48"/>
    </row>
    <row r="40" ht="42" customHeight="1">
      <c r="B40" s="49"/>
    </row>
    <row r="41" ht="42" customHeight="1">
      <c r="B41" s="49"/>
    </row>
    <row r="42" spans="1:7" ht="84.75" customHeight="1">
      <c r="A42" s="50"/>
      <c r="B42" s="50"/>
      <c r="F42" s="48"/>
      <c r="G42" s="48"/>
    </row>
    <row r="43" spans="1:7" ht="94.5" customHeight="1">
      <c r="A43" s="51"/>
      <c r="C43" s="51"/>
      <c r="D43" s="51"/>
      <c r="E43" s="51"/>
      <c r="F43" s="51"/>
      <c r="G43" s="51"/>
    </row>
    <row r="44" spans="2:7" ht="54" customHeight="1">
      <c r="B44" s="51"/>
      <c r="C44" s="51"/>
      <c r="D44" s="51"/>
      <c r="E44" s="51"/>
      <c r="F44" s="51"/>
      <c r="G44" s="51"/>
    </row>
    <row r="45" ht="30.75" customHeight="1"/>
    <row r="48" ht="38.25" customHeight="1"/>
  </sheetData>
  <sheetProtection selectLockedCells="1" selectUnlockedCells="1"/>
  <mergeCells count="19">
    <mergeCell ref="D1:F1"/>
    <mergeCell ref="D2:F2"/>
    <mergeCell ref="D3:F3"/>
    <mergeCell ref="D4:F4"/>
    <mergeCell ref="A6:G6"/>
    <mergeCell ref="A7:G7"/>
    <mergeCell ref="A8:A12"/>
    <mergeCell ref="B8:B12"/>
    <mergeCell ref="C8:G8"/>
    <mergeCell ref="C9:C12"/>
    <mergeCell ref="D9:E9"/>
    <mergeCell ref="F9:F12"/>
    <mergeCell ref="G9:G12"/>
    <mergeCell ref="D10:D12"/>
    <mergeCell ref="E10:E12"/>
    <mergeCell ref="A39:B39"/>
    <mergeCell ref="F39:G39"/>
    <mergeCell ref="A42:B42"/>
    <mergeCell ref="F42:G42"/>
  </mergeCells>
  <printOptions/>
  <pageMargins left="0.7479166666666667" right="0.5513888888888889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1">
      <selection activeCell="A1" sqref="A1"/>
    </sheetView>
  </sheetViews>
  <sheetFormatPr defaultColWidth="8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1">
      <selection activeCell="A1" sqref="A1"/>
    </sheetView>
  </sheetViews>
  <sheetFormatPr defaultColWidth="8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2022-05-19T12:51:34Z</cp:lastPrinted>
  <dcterms:created xsi:type="dcterms:W3CDTF">2017-03-30T08:36:00Z</dcterms:created>
  <dcterms:modified xsi:type="dcterms:W3CDTF">2024-03-21T12:40:16Z</dcterms:modified>
  <cp:category/>
  <cp:version/>
  <cp:contentType/>
  <cp:contentStatus/>
  <cp:revision>13</cp:revision>
</cp:coreProperties>
</file>